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ackintosh/Desktop/"/>
    </mc:Choice>
  </mc:AlternateContent>
  <xr:revisionPtr revIDLastSave="0" documentId="13_ncr:1_{753C8E34-46BD-994F-9348-8FCE80AF9834}" xr6:coauthVersionLast="43" xr6:coauthVersionMax="43" xr10:uidLastSave="{00000000-0000-0000-0000-000000000000}"/>
  <bookViews>
    <workbookView xWindow="780" yWindow="820" windowWidth="27640" windowHeight="15960" xr2:uid="{30E62FFF-32F1-D94E-AD37-469B02B051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B56" i="1" s="1"/>
  <c r="B30" i="1"/>
  <c r="B32" i="1" s="1"/>
  <c r="B55" i="1" s="1"/>
  <c r="B57" i="1" l="1"/>
  <c r="B62" i="1" l="1"/>
  <c r="B17" i="1" l="1"/>
  <c r="B61" i="1" s="1"/>
  <c r="B20" i="1" l="1"/>
  <c r="B23" i="1" s="1"/>
  <c r="B21" i="1"/>
  <c r="B22" i="1"/>
  <c r="B63" i="1" l="1"/>
  <c r="B67" i="1"/>
  <c r="B68" i="1" s="1"/>
</calcChain>
</file>

<file path=xl/sharedStrings.xml><?xml version="1.0" encoding="utf-8"?>
<sst xmlns="http://schemas.openxmlformats.org/spreadsheetml/2006/main" count="63" uniqueCount="63">
  <si>
    <t>Rental Property Cash Flow Analysis</t>
  </si>
  <si>
    <t>Property Information</t>
  </si>
  <si>
    <t>Name</t>
  </si>
  <si>
    <t>Address</t>
  </si>
  <si>
    <t>Type of Property</t>
  </si>
  <si>
    <t xml:space="preserve">Size of Property </t>
  </si>
  <si>
    <t>Purchase Price</t>
  </si>
  <si>
    <t>Down Payment</t>
  </si>
  <si>
    <t>Mortgage Amount</t>
  </si>
  <si>
    <t>Interest Rate</t>
  </si>
  <si>
    <t>Monthly Payment</t>
  </si>
  <si>
    <t xml:space="preserve">Annual Interest </t>
  </si>
  <si>
    <t xml:space="preserve">Annual Principal </t>
  </si>
  <si>
    <t>Acquisition Cost &amp; Mortgage Details</t>
  </si>
  <si>
    <t>Total Annual Debt Service</t>
  </si>
  <si>
    <t>Amortization Period</t>
  </si>
  <si>
    <t>Vacancy Rate</t>
  </si>
  <si>
    <t xml:space="preserve">Other Income </t>
  </si>
  <si>
    <t>Number of Units</t>
  </si>
  <si>
    <t>Average Income/Unit</t>
  </si>
  <si>
    <t>Total Vacancy Loss</t>
  </si>
  <si>
    <t xml:space="preserve">Gross Operating Income </t>
  </si>
  <si>
    <t>Annual Operating Income</t>
  </si>
  <si>
    <t>Annual Operating Expenses</t>
  </si>
  <si>
    <t>Property Taxes</t>
  </si>
  <si>
    <t>Repairs &amp; Maintenance</t>
  </si>
  <si>
    <t>Insurance</t>
  </si>
  <si>
    <t>Property Management Fees</t>
  </si>
  <si>
    <t>Utilities</t>
  </si>
  <si>
    <t xml:space="preserve">Pest Control </t>
  </si>
  <si>
    <t>Total Operating Expenses</t>
  </si>
  <si>
    <t>Net Operating Income (NOI)</t>
  </si>
  <si>
    <t>Total Operating Income</t>
  </si>
  <si>
    <t>Total Operating Expense</t>
  </si>
  <si>
    <t>Net Operating Income</t>
  </si>
  <si>
    <t>Ratios and Capitalization Rate</t>
  </si>
  <si>
    <t>Loan to Value (LTV)</t>
  </si>
  <si>
    <t>Cap Rate</t>
  </si>
  <si>
    <t>Debt Coverage Ratio (DCR)</t>
  </si>
  <si>
    <t>Cash Flow and Return on Investment (ROI)</t>
  </si>
  <si>
    <t xml:space="preserve">Total Annual Cash Flow </t>
  </si>
  <si>
    <t>Miscellaneous</t>
  </si>
  <si>
    <t>Notes</t>
  </si>
  <si>
    <t xml:space="preserve">Loan to Value (LTV) = Loan / Property Value </t>
  </si>
  <si>
    <t xml:space="preserve">LTV is a measurement of leverage. The higher the LTV, the more leveraged the property. </t>
  </si>
  <si>
    <t xml:space="preserve">Banks &amp; Investors use this to determine the riskiness of the loan. </t>
  </si>
  <si>
    <t>The Cap Rate is a common measurement tool used by appraisers and investors to measure</t>
  </si>
  <si>
    <t>the attractiveness of the property. The higher the Cap Rate the better</t>
  </si>
  <si>
    <t>Net Operating Income (NOI) = Total Income - Vacancy - Operating Expenses</t>
  </si>
  <si>
    <t>NOI measures the profitability of a property by excluding the mortgage cost. It essentially</t>
  </si>
  <si>
    <t xml:space="preserve">looks at profitability of the property if it were paid off completely. </t>
  </si>
  <si>
    <t xml:space="preserve">Debt Coverage Ration (DCR) = Net Operating Income / Annual Debt Service </t>
  </si>
  <si>
    <t xml:space="preserve">DCR is calculated by dividing the property's annual net operating income (NOI) by a property's </t>
  </si>
  <si>
    <t xml:space="preserve">annual debt service. In commercial lending, the minimum DCR is 1.25. (In other words, </t>
  </si>
  <si>
    <t>the property must generate 25% more cash than is required to pay the mortgage)</t>
  </si>
  <si>
    <t xml:space="preserve">Cap Rate = Net Operating Income / Current Market Value </t>
  </si>
  <si>
    <t>Advertising</t>
  </si>
  <si>
    <t>Elevator</t>
  </si>
  <si>
    <t>Legal</t>
  </si>
  <si>
    <t>Snow Removal</t>
  </si>
  <si>
    <t>Trash Removal</t>
  </si>
  <si>
    <t>Cleaning Vacant Unit</t>
  </si>
  <si>
    <t xml:space="preserve">Cash on Cash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</si>
</sst>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name val="Calibri"/>
      <family val="2"/>
      <scheme val="minor"/>
    </font>
    <font>
      <b/>
      <sz val="18"/>
      <color theme="4" tint="-0.249977111117893"/>
      <name val="Arial"/>
      <family val="2"/>
    </font>
    <font>
      <sz val="16"/>
      <color rgb="FF222222"/>
      <name val="Arial"/>
      <family val="2"/>
    </font>
    <font>
      <b/>
      <u/>
      <sz val="14"/>
      <color theme="4" tint="-0.249977111117893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left" vertical="center"/>
    </xf>
    <xf numFmtId="2" fontId="0" fillId="0" borderId="0" xfId="0" applyNumberFormat="1"/>
    <xf numFmtId="10" fontId="0" fillId="2" borderId="0" xfId="0" applyNumberFormat="1" applyFill="1"/>
    <xf numFmtId="0" fontId="0" fillId="2" borderId="0" xfId="0" applyFill="1"/>
    <xf numFmtId="44" fontId="0" fillId="0" borderId="0" xfId="1" applyFont="1"/>
    <xf numFmtId="44" fontId="0" fillId="2" borderId="0" xfId="1" applyFont="1" applyFill="1"/>
    <xf numFmtId="44" fontId="0" fillId="0" borderId="0" xfId="0" applyNumberFormat="1"/>
    <xf numFmtId="44" fontId="2" fillId="0" borderId="0" xfId="0" applyNumberFormat="1" applyFont="1"/>
    <xf numFmtId="0" fontId="2" fillId="0" borderId="0" xfId="0" applyFont="1"/>
    <xf numFmtId="44" fontId="2" fillId="0" borderId="0" xfId="1" applyFont="1"/>
    <xf numFmtId="0" fontId="0" fillId="2" borderId="0" xfId="0" applyFill="1" applyBorder="1"/>
    <xf numFmtId="44" fontId="0" fillId="2" borderId="0" xfId="1" applyFont="1" applyFill="1" applyAlignment="1">
      <alignment horizontal="right"/>
    </xf>
    <xf numFmtId="9" fontId="0" fillId="0" borderId="0" xfId="2" applyFont="1"/>
    <xf numFmtId="0" fontId="6" fillId="0" borderId="0" xfId="0" applyFont="1"/>
    <xf numFmtId="10" fontId="0" fillId="0" borderId="0" xfId="2" applyNumberFormat="1" applyFont="1"/>
    <xf numFmtId="0" fontId="7" fillId="0" borderId="0" xfId="0" applyFont="1" applyAlignment="1">
      <alignment horizontal="left" vertical="center"/>
    </xf>
    <xf numFmtId="44" fontId="2" fillId="3" borderId="0" xfId="0" applyNumberFormat="1" applyFont="1" applyFill="1"/>
    <xf numFmtId="10" fontId="2" fillId="3" borderId="0" xfId="2" applyNumberFormat="1" applyFont="1" applyFill="1"/>
    <xf numFmtId="0" fontId="0" fillId="0" borderId="0" xfId="0" applyFont="1"/>
    <xf numFmtId="0" fontId="8" fillId="0" borderId="0" xfId="0" applyFont="1" applyAlignment="1">
      <alignment horizontal="left" vertical="center" readingOrder="1"/>
    </xf>
    <xf numFmtId="44" fontId="0" fillId="0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712611</xdr:colOff>
      <xdr:row>0</xdr:row>
      <xdr:rowOff>77611</xdr:rowOff>
    </xdr:from>
    <xdr:to>
      <xdr:col>4</xdr:col>
      <xdr:colOff>779336</xdr:colOff>
      <xdr:row>3</xdr:row>
      <xdr:rowOff>130859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90F11F-FDB8-7047-B186-682CB8DB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389" y="77611"/>
          <a:ext cx="1717725" cy="75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9CC0-18CB-3546-9E60-6A15343E0FF9}">
  <dimension ref="A3:E88"/>
  <sheetViews>
    <sheetView tabSelected="1" topLeftCell="A53" zoomScale="180" zoomScaleNormal="180" workbookViewId="0">
      <selection activeCell="D62" sqref="D62"/>
    </sheetView>
  </sheetViews>
  <sheetFormatPr baseColWidth="10" defaultRowHeight="16" x14ac:dyDescent="0.2"/>
  <cols>
    <col min="1" max="2" width="24" customWidth="1"/>
  </cols>
  <sheetData>
    <row r="3" spans="1:2" ht="23" x14ac:dyDescent="0.2">
      <c r="A3" s="4" t="s">
        <v>0</v>
      </c>
    </row>
    <row r="6" spans="1:2" ht="18" x14ac:dyDescent="0.2">
      <c r="A6" s="1" t="s">
        <v>1</v>
      </c>
    </row>
    <row r="8" spans="1:2" x14ac:dyDescent="0.2">
      <c r="A8" t="s">
        <v>2</v>
      </c>
      <c r="B8" s="2"/>
    </row>
    <row r="9" spans="1:2" x14ac:dyDescent="0.2">
      <c r="A9" t="s">
        <v>3</v>
      </c>
      <c r="B9" s="2"/>
    </row>
    <row r="10" spans="1:2" x14ac:dyDescent="0.2">
      <c r="A10" t="s">
        <v>4</v>
      </c>
      <c r="B10" s="2"/>
    </row>
    <row r="11" spans="1:2" x14ac:dyDescent="0.2">
      <c r="A11" t="s">
        <v>5</v>
      </c>
      <c r="B11" s="2"/>
    </row>
    <row r="12" spans="1:2" x14ac:dyDescent="0.2">
      <c r="B12" s="3"/>
    </row>
    <row r="13" spans="1:2" ht="18" x14ac:dyDescent="0.2">
      <c r="A13" s="1" t="s">
        <v>13</v>
      </c>
    </row>
    <row r="15" spans="1:2" x14ac:dyDescent="0.2">
      <c r="A15" t="s">
        <v>6</v>
      </c>
      <c r="B15" s="9">
        <v>4750000</v>
      </c>
    </row>
    <row r="16" spans="1:2" x14ac:dyDescent="0.2">
      <c r="A16" t="s">
        <v>7</v>
      </c>
      <c r="B16" s="9">
        <v>1187500</v>
      </c>
    </row>
    <row r="17" spans="1:4" x14ac:dyDescent="0.2">
      <c r="A17" t="s">
        <v>8</v>
      </c>
      <c r="B17" s="8">
        <f>B15-B16</f>
        <v>3562500</v>
      </c>
      <c r="D17" s="16"/>
    </row>
    <row r="18" spans="1:4" x14ac:dyDescent="0.2">
      <c r="A18" t="s">
        <v>15</v>
      </c>
      <c r="B18" s="7">
        <v>25</v>
      </c>
    </row>
    <row r="19" spans="1:4" x14ac:dyDescent="0.2">
      <c r="A19" t="s">
        <v>9</v>
      </c>
      <c r="B19" s="6">
        <v>3.7499999999999999E-2</v>
      </c>
    </row>
    <row r="20" spans="1:4" x14ac:dyDescent="0.2">
      <c r="A20" t="s">
        <v>10</v>
      </c>
      <c r="B20" s="8">
        <f>IF(B17=0,0,-PMT(B19/12,B18*12,B17))</f>
        <v>18315.92398583391</v>
      </c>
    </row>
    <row r="21" spans="1:4" x14ac:dyDescent="0.2">
      <c r="A21" t="s">
        <v>11</v>
      </c>
      <c r="B21" s="8">
        <f>IF(B17=0,0,-CUMIPMT(B19/12,B18*12,B17,1,12,0))</f>
        <v>132096.69173590577</v>
      </c>
    </row>
    <row r="22" spans="1:4" x14ac:dyDescent="0.2">
      <c r="A22" t="s">
        <v>12</v>
      </c>
      <c r="B22" s="8">
        <f>IF(B17=0,0,-CUMPRINC(B19/12,B18*12,B17,1,12,0))</f>
        <v>87694.396094101146</v>
      </c>
    </row>
    <row r="23" spans="1:4" x14ac:dyDescent="0.2">
      <c r="A23" t="s">
        <v>14</v>
      </c>
      <c r="B23" s="11">
        <f>B20*12</f>
        <v>219791.0878300069</v>
      </c>
    </row>
    <row r="25" spans="1:4" ht="18" x14ac:dyDescent="0.2">
      <c r="A25" s="1" t="s">
        <v>22</v>
      </c>
    </row>
    <row r="27" spans="1:4" x14ac:dyDescent="0.2">
      <c r="A27" t="s">
        <v>18</v>
      </c>
      <c r="B27" s="7">
        <v>32</v>
      </c>
    </row>
    <row r="28" spans="1:4" x14ac:dyDescent="0.2">
      <c r="A28" t="s">
        <v>19</v>
      </c>
      <c r="B28" s="9">
        <v>14400</v>
      </c>
    </row>
    <row r="29" spans="1:4" x14ac:dyDescent="0.2">
      <c r="A29" t="s">
        <v>16</v>
      </c>
      <c r="B29" s="6">
        <v>0.02</v>
      </c>
    </row>
    <row r="30" spans="1:4" x14ac:dyDescent="0.2">
      <c r="A30" t="s">
        <v>20</v>
      </c>
      <c r="B30" s="8">
        <f>B27*B28*B29</f>
        <v>9216</v>
      </c>
    </row>
    <row r="31" spans="1:4" x14ac:dyDescent="0.2">
      <c r="A31" t="s">
        <v>17</v>
      </c>
      <c r="B31" s="15">
        <v>0</v>
      </c>
    </row>
    <row r="32" spans="1:4" x14ac:dyDescent="0.2">
      <c r="A32" s="12" t="s">
        <v>21</v>
      </c>
      <c r="B32" s="13">
        <f>(B27*B28)-B30</f>
        <v>451584</v>
      </c>
    </row>
    <row r="34" spans="1:2" ht="18" x14ac:dyDescent="0.2">
      <c r="A34" s="1" t="s">
        <v>23</v>
      </c>
    </row>
    <row r="36" spans="1:2" x14ac:dyDescent="0.2">
      <c r="A36" t="s">
        <v>56</v>
      </c>
      <c r="B36" s="9">
        <v>1100</v>
      </c>
    </row>
    <row r="37" spans="1:2" x14ac:dyDescent="0.2">
      <c r="A37" t="s">
        <v>61</v>
      </c>
      <c r="B37" s="9">
        <v>1200</v>
      </c>
    </row>
    <row r="38" spans="1:2" x14ac:dyDescent="0.2">
      <c r="A38" t="s">
        <v>57</v>
      </c>
      <c r="B38" s="9">
        <v>2500</v>
      </c>
    </row>
    <row r="39" spans="1:2" x14ac:dyDescent="0.2">
      <c r="A39" t="s">
        <v>26</v>
      </c>
      <c r="B39" s="9">
        <v>5700</v>
      </c>
    </row>
    <row r="40" spans="1:2" x14ac:dyDescent="0.2">
      <c r="A40" t="s">
        <v>58</v>
      </c>
      <c r="B40" s="9">
        <v>1050</v>
      </c>
    </row>
    <row r="41" spans="1:2" x14ac:dyDescent="0.2">
      <c r="A41" t="s">
        <v>29</v>
      </c>
      <c r="B41" s="9">
        <v>1800</v>
      </c>
    </row>
    <row r="42" spans="1:2" x14ac:dyDescent="0.2">
      <c r="A42" t="s">
        <v>27</v>
      </c>
      <c r="B42" s="9">
        <v>12000</v>
      </c>
    </row>
    <row r="43" spans="1:2" x14ac:dyDescent="0.2">
      <c r="A43" t="s">
        <v>24</v>
      </c>
      <c r="B43" s="9">
        <v>5500</v>
      </c>
    </row>
    <row r="44" spans="1:2" x14ac:dyDescent="0.2">
      <c r="A44" t="s">
        <v>25</v>
      </c>
      <c r="B44" s="9">
        <v>5750</v>
      </c>
    </row>
    <row r="45" spans="1:2" x14ac:dyDescent="0.2">
      <c r="B45" s="24"/>
    </row>
    <row r="46" spans="1:2" x14ac:dyDescent="0.2">
      <c r="A46" t="s">
        <v>59</v>
      </c>
      <c r="B46" s="9">
        <v>500</v>
      </c>
    </row>
    <row r="47" spans="1:2" x14ac:dyDescent="0.2">
      <c r="A47" t="s">
        <v>60</v>
      </c>
      <c r="B47" s="15">
        <v>4000</v>
      </c>
    </row>
    <row r="48" spans="1:2" x14ac:dyDescent="0.2">
      <c r="A48" t="s">
        <v>28</v>
      </c>
      <c r="B48" s="9">
        <v>0</v>
      </c>
    </row>
    <row r="49" spans="1:5" x14ac:dyDescent="0.2">
      <c r="A49" s="14" t="s">
        <v>41</v>
      </c>
      <c r="B49" s="9">
        <v>0</v>
      </c>
    </row>
    <row r="50" spans="1:5" x14ac:dyDescent="0.2">
      <c r="A50" s="12" t="s">
        <v>30</v>
      </c>
      <c r="B50" s="11">
        <f>SUM(B36:B49)</f>
        <v>41100</v>
      </c>
    </row>
    <row r="53" spans="1:5" ht="20" x14ac:dyDescent="0.2">
      <c r="A53" s="1" t="s">
        <v>31</v>
      </c>
      <c r="E53" s="17"/>
    </row>
    <row r="55" spans="1:5" x14ac:dyDescent="0.2">
      <c r="A55" t="s">
        <v>32</v>
      </c>
      <c r="B55" s="10">
        <f>B32</f>
        <v>451584</v>
      </c>
    </row>
    <row r="56" spans="1:5" x14ac:dyDescent="0.2">
      <c r="A56" t="s">
        <v>33</v>
      </c>
      <c r="B56" s="10">
        <f>B50</f>
        <v>41100</v>
      </c>
    </row>
    <row r="57" spans="1:5" x14ac:dyDescent="0.2">
      <c r="A57" s="12" t="s">
        <v>34</v>
      </c>
      <c r="B57" s="11">
        <f>B55-B56</f>
        <v>410484</v>
      </c>
    </row>
    <row r="59" spans="1:5" ht="18" x14ac:dyDescent="0.2">
      <c r="A59" s="1" t="s">
        <v>35</v>
      </c>
    </row>
    <row r="61" spans="1:5" x14ac:dyDescent="0.2">
      <c r="A61" t="s">
        <v>36</v>
      </c>
      <c r="B61" s="18">
        <f>B17/B15</f>
        <v>0.75</v>
      </c>
    </row>
    <row r="62" spans="1:5" x14ac:dyDescent="0.2">
      <c r="A62" t="s">
        <v>37</v>
      </c>
      <c r="B62" s="18">
        <f>B57/B15</f>
        <v>8.6417684210526313E-2</v>
      </c>
    </row>
    <row r="63" spans="1:5" x14ac:dyDescent="0.2">
      <c r="A63" t="s">
        <v>38</v>
      </c>
      <c r="B63" s="5">
        <f>B57/B23</f>
        <v>1.8676098473905403</v>
      </c>
    </row>
    <row r="65" spans="1:2" ht="18" x14ac:dyDescent="0.2">
      <c r="A65" s="1" t="s">
        <v>39</v>
      </c>
    </row>
    <row r="67" spans="1:2" x14ac:dyDescent="0.2">
      <c r="A67" s="12" t="s">
        <v>40</v>
      </c>
      <c r="B67" s="20">
        <f>B57-B23</f>
        <v>190692.9121699931</v>
      </c>
    </row>
    <row r="68" spans="1:2" x14ac:dyDescent="0.2">
      <c r="A68" s="12" t="s">
        <v>62</v>
      </c>
      <c r="B68" s="21">
        <f>IF(B16=0,"",B67/B16)</f>
        <v>0.16058350498525734</v>
      </c>
    </row>
    <row r="71" spans="1:2" ht="18" x14ac:dyDescent="0.2">
      <c r="A71" s="19" t="s">
        <v>42</v>
      </c>
    </row>
    <row r="73" spans="1:2" x14ac:dyDescent="0.2">
      <c r="A73" s="12" t="s">
        <v>43</v>
      </c>
    </row>
    <row r="74" spans="1:2" x14ac:dyDescent="0.2">
      <c r="A74" t="s">
        <v>44</v>
      </c>
    </row>
    <row r="75" spans="1:2" x14ac:dyDescent="0.2">
      <c r="A75" t="s">
        <v>45</v>
      </c>
    </row>
    <row r="77" spans="1:2" x14ac:dyDescent="0.2">
      <c r="A77" s="12" t="s">
        <v>55</v>
      </c>
    </row>
    <row r="78" spans="1:2" x14ac:dyDescent="0.2">
      <c r="A78" t="s">
        <v>46</v>
      </c>
    </row>
    <row r="79" spans="1:2" x14ac:dyDescent="0.2">
      <c r="A79" t="s">
        <v>47</v>
      </c>
    </row>
    <row r="81" spans="1:1" x14ac:dyDescent="0.2">
      <c r="A81" s="12" t="s">
        <v>48</v>
      </c>
    </row>
    <row r="82" spans="1:1" x14ac:dyDescent="0.2">
      <c r="A82" t="s">
        <v>49</v>
      </c>
    </row>
    <row r="83" spans="1:1" x14ac:dyDescent="0.2">
      <c r="A83" t="s">
        <v>50</v>
      </c>
    </row>
    <row r="85" spans="1:1" x14ac:dyDescent="0.2">
      <c r="A85" s="12" t="s">
        <v>51</v>
      </c>
    </row>
    <row r="86" spans="1:1" x14ac:dyDescent="0.2">
      <c r="A86" s="23" t="s">
        <v>52</v>
      </c>
    </row>
    <row r="87" spans="1:1" x14ac:dyDescent="0.2">
      <c r="A87" s="22" t="s">
        <v>53</v>
      </c>
    </row>
    <row r="88" spans="1:1" x14ac:dyDescent="0.2">
      <c r="A88" s="22" t="s">
        <v>54</v>
      </c>
    </row>
  </sheetData>
  <sortState xmlns:xlrd2="http://schemas.microsoft.com/office/spreadsheetml/2017/richdata2" ref="A36:A48">
    <sortCondition ref="A36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Mackintosh</dc:creator>
  <cp:lastModifiedBy>Roland Mackintosh</cp:lastModifiedBy>
  <cp:lastPrinted>2019-07-09T14:06:45Z</cp:lastPrinted>
  <dcterms:created xsi:type="dcterms:W3CDTF">2019-06-07T15:45:59Z</dcterms:created>
  <dcterms:modified xsi:type="dcterms:W3CDTF">2019-07-15T20:21:33Z</dcterms:modified>
</cp:coreProperties>
</file>